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vnd.openxmlformats-officedocument.spreadsheetml.externalLink+xml"/>
  <Override PartName="/xl/worksheets/sheet3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customXml/item1.xml" ContentType="application/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2.xml" ContentType="application/xml"/>
  <Override PartName="/customXml/item3.xml" ContentType="application/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120" windowWidth="15300" windowHeight="847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Print_Area" localSheetId="0">Sheet1!$A$1:$L$15</definedName>
  </definedNames>
  <calcPr calcId="145621"/>
</workbook>
</file>

<file path=xl/calcChain.xml><?xml version="1.0" encoding="utf-8"?>
<calcChain xmlns="http://schemas.openxmlformats.org/spreadsheetml/2006/main">
  <c r="G9" i="1" l="1"/>
  <c r="I18" i="1" s="1"/>
  <c r="G10" i="1"/>
  <c r="H10" i="1"/>
  <c r="I10" i="1"/>
  <c r="D10" i="1"/>
  <c r="F10" i="1" s="1"/>
  <c r="H5" i="1"/>
  <c r="G5" i="1"/>
  <c r="I4" i="1"/>
  <c r="I13" i="1" s="1"/>
  <c r="H4" i="1"/>
  <c r="H13" i="1" s="1"/>
  <c r="G4" i="1"/>
  <c r="D4" i="1"/>
  <c r="G13" i="1" l="1"/>
  <c r="I17" i="1"/>
  <c r="I16" i="1"/>
  <c r="I19" i="1" s="1"/>
  <c r="F5" i="1"/>
  <c r="F6" i="1"/>
  <c r="F7" i="1"/>
  <c r="F8" i="1"/>
  <c r="F9" i="1"/>
  <c r="F4" i="1"/>
  <c r="F13" i="1" s="1"/>
  <c r="L26" i="1" l="1"/>
  <c r="L25" i="1"/>
  <c r="L24" i="1"/>
  <c r="L23" i="1"/>
  <c r="L22" i="1"/>
  <c r="G26" i="1"/>
  <c r="H26" i="1"/>
  <c r="I26" i="1"/>
  <c r="G25" i="1"/>
  <c r="H25" i="1"/>
  <c r="I25" i="1"/>
  <c r="G24" i="1"/>
  <c r="H24" i="1"/>
  <c r="I24" i="1"/>
  <c r="H23" i="1"/>
  <c r="G23" i="1"/>
  <c r="I22" i="1"/>
  <c r="H22" i="1"/>
  <c r="G22" i="1"/>
  <c r="I23" i="1"/>
  <c r="D13" i="1" l="1"/>
  <c r="I28" i="1" l="1"/>
  <c r="H28" i="1"/>
  <c r="G28" i="1"/>
  <c r="F28" i="1"/>
  <c r="D28" i="1"/>
</calcChain>
</file>

<file path=xl/sharedStrings.xml><?xml version="1.0" encoding="utf-8"?>
<sst xmlns="http://schemas.openxmlformats.org/spreadsheetml/2006/main" count="58" uniqueCount="33">
  <si>
    <t>Dpt</t>
  </si>
  <si>
    <t>Vote #</t>
  </si>
  <si>
    <t>Item Name</t>
  </si>
  <si>
    <t>15/16 Budget</t>
  </si>
  <si>
    <t>EQUITABLE SHARE</t>
  </si>
  <si>
    <t>MUN. FINANCE GRANT</t>
  </si>
  <si>
    <t>MSIG GRANT</t>
  </si>
  <si>
    <t>EPWP INCENTIVE</t>
  </si>
  <si>
    <t>RRAMS GRANT</t>
  </si>
  <si>
    <t>Total</t>
  </si>
  <si>
    <t>Ref</t>
  </si>
  <si>
    <t>a</t>
  </si>
  <si>
    <t>DORA page #</t>
  </si>
  <si>
    <t>Income on grants - "Transfers Recognised - operational" - reconciliation of A1 to DORA</t>
  </si>
  <si>
    <t>Only DORA Grants:</t>
  </si>
  <si>
    <t>16/17 Budget</t>
  </si>
  <si>
    <t>17/18 Budget</t>
  </si>
  <si>
    <t>DORA Schedule</t>
  </si>
  <si>
    <t>LOCAL GOVERN SETA SDL GRANT</t>
  </si>
  <si>
    <t>LEDET Grant - Biosphere</t>
  </si>
  <si>
    <t>MWIG Grant</t>
  </si>
  <si>
    <t>15/16 Roll over</t>
  </si>
  <si>
    <t>Adjusted 15/16 budget</t>
  </si>
  <si>
    <t>18/19 Budget</t>
  </si>
  <si>
    <t>2019/20 Budget</t>
  </si>
  <si>
    <t>2020/21 Budget</t>
  </si>
  <si>
    <t>2021/22 Budget</t>
  </si>
  <si>
    <t>Agreed to 2020/21 DORA</t>
  </si>
  <si>
    <t>2019/20 Roll over</t>
  </si>
  <si>
    <t>Adjusted 2019/20 budget</t>
  </si>
  <si>
    <t>2022/23 Budget</t>
  </si>
  <si>
    <t>DISASTER RELIEF FUND</t>
  </si>
  <si>
    <t>ANNEXURE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</si>
</sst>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.00_ ;_ * \-#,##0.00_ ;_ * &quot;-&quot;??_ ;_ @_ "/>
    <numFmt numFmtId="165" formatCode="_ * #,##0_ ;_ * \-#,##0_ ;_ * &quot;-&quot;??_ ;_ @_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Marlett"/>
      <charset val="2"/>
    </font>
    <font>
      <b/>
      <u/>
      <sz val="15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1"/>
      <name val="Marlett"/>
      <charset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65" fontId="1" fillId="0" borderId="0" xfId="1" applyNumberFormat="1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165" fontId="2" fillId="0" borderId="1" xfId="1" applyNumberFormat="1" applyFont="1" applyBorder="1" applyAlignment="1">
      <alignment horizontal="center" vertical="center" wrapText="1"/>
    </xf>
    <xf numFmtId="165" fontId="1" fillId="0" borderId="0" xfId="1" applyNumberFormat="1" applyFont="1" applyFill="1" applyAlignment="1">
      <alignment vertical="center"/>
    </xf>
    <xf numFmtId="165" fontId="2" fillId="0" borderId="1" xfId="1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165" fontId="1" fillId="0" borderId="2" xfId="1" applyNumberFormat="1" applyFont="1" applyBorder="1" applyAlignment="1">
      <alignment vertical="center"/>
    </xf>
    <xf numFmtId="165" fontId="1" fillId="0" borderId="2" xfId="1" applyNumberFormat="1" applyFont="1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165" fontId="2" fillId="0" borderId="3" xfId="0" applyNumberFormat="1" applyFont="1" applyBorder="1"/>
    <xf numFmtId="0" fontId="0" fillId="0" borderId="2" xfId="0" applyBorder="1"/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5" xfId="0" applyFont="1" applyFill="1" applyBorder="1" applyAlignment="1">
      <alignment vertical="center"/>
    </xf>
    <xf numFmtId="0" fontId="2" fillId="0" borderId="0" xfId="0" applyFont="1"/>
    <xf numFmtId="0" fontId="2" fillId="0" borderId="0" xfId="0" applyFont="1" applyFill="1" applyBorder="1" applyAlignment="1">
      <alignment vertical="center"/>
    </xf>
    <xf numFmtId="165" fontId="2" fillId="0" borderId="0" xfId="0" applyNumberFormat="1" applyFont="1" applyBorder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0" fillId="0" borderId="6" xfId="0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65" fontId="2" fillId="0" borderId="8" xfId="0" applyNumberFormat="1" applyFont="1" applyBorder="1"/>
    <xf numFmtId="0" fontId="0" fillId="0" borderId="6" xfId="0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5" fontId="0" fillId="0" borderId="0" xfId="0" applyNumberFormat="1"/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165" fontId="1" fillId="0" borderId="4" xfId="1" applyNumberFormat="1" applyFont="1" applyBorder="1" applyAlignment="1">
      <alignment vertical="center"/>
    </xf>
    <xf numFmtId="165" fontId="1" fillId="0" borderId="4" xfId="1" applyNumberFormat="1" applyFont="1" applyFill="1" applyBorder="1" applyAlignment="1">
      <alignment vertical="center"/>
    </xf>
    <xf numFmtId="0" fontId="0" fillId="0" borderId="4" xfId="0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165" fontId="2" fillId="0" borderId="2" xfId="1" applyNumberFormat="1" applyFont="1" applyFill="1" applyBorder="1" applyAlignment="1">
      <alignment horizontal="center" vertical="center" wrapText="1"/>
    </xf>
    <xf numFmtId="165" fontId="2" fillId="0" borderId="2" xfId="1" applyNumberFormat="1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devaal\AppData\Local\Microsoft\Windows\INetCache\Content.Outlook\GU1LAUPW\Draft%20budget%20template%202021%20-%20Top%20Management%20-%20Mayo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8"/>
      <sheetName val="Sheet9"/>
      <sheetName val="Sheet10"/>
      <sheetName val="Sheet11"/>
      <sheetName val="Sheet12"/>
      <sheetName val="Sheet13"/>
      <sheetName val="ALL "/>
      <sheetName val="Delegation &amp; S&amp; T"/>
      <sheetName val="Budget Summary"/>
      <sheetName val="Departmental"/>
      <sheetName val="Sheet4"/>
      <sheetName val="Sheet6"/>
      <sheetName val="Budget Summary new"/>
      <sheetName val="Sheet5"/>
      <sheetName val="Sheet7"/>
      <sheetName val="Budget 2020"/>
      <sheetName val="Sheet3"/>
      <sheetName val="Vacancies"/>
      <sheetName val="Salaries"/>
      <sheetName val="Available Cash"/>
      <sheetName val="Abattoir Tariffs"/>
      <sheetName val="Sheet2"/>
      <sheetName val="Sheet1"/>
      <sheetName val="Dikala"/>
      <sheetName val="Konica 1"/>
      <sheetName val="Konica 2"/>
      <sheetName val="Konica"/>
      <sheetName val="Decscrip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351">
          <cell r="I351">
            <v>-129990000</v>
          </cell>
          <cell r="J351">
            <v>-135060000</v>
          </cell>
          <cell r="K351">
            <v>-140801000</v>
          </cell>
          <cell r="L351">
            <v>-145873000</v>
          </cell>
        </row>
        <row r="356">
          <cell r="J356">
            <v>-300000</v>
          </cell>
          <cell r="K356">
            <v>-500000</v>
          </cell>
        </row>
        <row r="357">
          <cell r="J357">
            <v>-1000000</v>
          </cell>
        </row>
        <row r="358">
          <cell r="I358">
            <v>-2259000</v>
          </cell>
          <cell r="J358">
            <v>-2151000</v>
          </cell>
          <cell r="K358">
            <v>-2269000</v>
          </cell>
          <cell r="L358">
            <v>-2400000</v>
          </cell>
        </row>
      </sheetData>
      <sheetData sheetId="16"/>
      <sheetData sheetId="17">
        <row r="12">
          <cell r="I12">
            <v>338678.25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view="pageBreakPreview" zoomScale="60" zoomScaleNormal="100" workbookViewId="0">
      <selection activeCell="A3" sqref="A3:L3"/>
    </sheetView>
  </sheetViews>
  <sheetFormatPr defaultRowHeight="15" x14ac:dyDescent="0.25"/>
  <cols>
    <col min="1" max="1" width="5" customWidth="1"/>
    <col min="2" max="2" width="8" customWidth="1"/>
    <col min="3" max="3" width="28.42578125" bestFit="1" customWidth="1"/>
    <col min="4" max="4" width="16.5703125" bestFit="1" customWidth="1"/>
    <col min="5" max="5" width="9.140625" customWidth="1"/>
    <col min="6" max="6" width="16.5703125" bestFit="1" customWidth="1"/>
    <col min="7" max="8" width="12.42578125" customWidth="1"/>
    <col min="9" max="9" width="16.5703125" bestFit="1" customWidth="1"/>
    <col min="10" max="10" width="4.7109375" customWidth="1"/>
    <col min="11" max="11" width="9.28515625" customWidth="1"/>
    <col min="12" max="12" width="7.28515625" customWidth="1"/>
  </cols>
  <sheetData>
    <row r="1" spans="1:12" ht="25.9" x14ac:dyDescent="0.3">
      <c r="A1" s="22" t="s">
        <v>13</v>
      </c>
      <c r="B1" s="1"/>
      <c r="C1" s="2"/>
      <c r="D1" s="3"/>
      <c r="E1" s="3"/>
      <c r="F1" s="3"/>
      <c r="G1" s="6"/>
      <c r="H1" s="6"/>
      <c r="I1" s="6"/>
      <c r="L1" s="23" t="s">
        <v>32</v>
      </c>
    </row>
    <row r="2" spans="1:12" x14ac:dyDescent="0.25">
      <c r="A2" s="1"/>
      <c r="B2" s="1"/>
      <c r="C2" s="2"/>
      <c r="D2" s="3"/>
      <c r="E2" s="3"/>
      <c r="F2" s="3"/>
      <c r="G2" s="6"/>
      <c r="H2" s="6"/>
      <c r="I2" s="6"/>
      <c r="L2" s="1"/>
    </row>
    <row r="3" spans="1:12" ht="30" x14ac:dyDescent="0.25">
      <c r="A3" s="36" t="s">
        <v>0</v>
      </c>
      <c r="B3" s="36" t="s">
        <v>1</v>
      </c>
      <c r="C3" s="36" t="s">
        <v>2</v>
      </c>
      <c r="D3" s="37" t="s">
        <v>24</v>
      </c>
      <c r="E3" s="38" t="s">
        <v>28</v>
      </c>
      <c r="F3" s="38" t="s">
        <v>29</v>
      </c>
      <c r="G3" s="37" t="s">
        <v>25</v>
      </c>
      <c r="H3" s="37" t="s">
        <v>26</v>
      </c>
      <c r="I3" s="37" t="s">
        <v>30</v>
      </c>
      <c r="J3" s="37" t="s">
        <v>10</v>
      </c>
      <c r="K3" s="37" t="s">
        <v>17</v>
      </c>
      <c r="L3" s="36" t="s">
        <v>12</v>
      </c>
    </row>
    <row r="4" spans="1:12" x14ac:dyDescent="0.25">
      <c r="A4" s="31">
        <v>1</v>
      </c>
      <c r="B4" s="31">
        <v>10417</v>
      </c>
      <c r="C4" s="32" t="s">
        <v>4</v>
      </c>
      <c r="D4" s="33">
        <f>-'[1]Budget 2020'!$I$351</f>
        <v>129990000</v>
      </c>
      <c r="E4" s="33">
        <v>0</v>
      </c>
      <c r="F4" s="33">
        <f>+D4+E4</f>
        <v>129990000</v>
      </c>
      <c r="G4" s="34">
        <f>-'[1]Budget 2020'!$J$351</f>
        <v>135060000</v>
      </c>
      <c r="H4" s="34">
        <f>-'[1]Budget 2020'!$K$351</f>
        <v>140801000</v>
      </c>
      <c r="I4" s="34">
        <f>-'[1]Budget 2020'!$L$351</f>
        <v>145873000</v>
      </c>
      <c r="J4" s="17" t="s">
        <v>11</v>
      </c>
      <c r="K4" s="17"/>
      <c r="L4" s="35">
        <v>278</v>
      </c>
    </row>
    <row r="5" spans="1:12" x14ac:dyDescent="0.25">
      <c r="A5" s="8">
        <v>1</v>
      </c>
      <c r="B5" s="8">
        <v>10421</v>
      </c>
      <c r="C5" s="9" t="s">
        <v>6</v>
      </c>
      <c r="D5" s="10">
        <v>0</v>
      </c>
      <c r="E5" s="10">
        <v>0</v>
      </c>
      <c r="F5" s="10">
        <f t="shared" ref="F5:F9" si="0">+D5+E5</f>
        <v>0</v>
      </c>
      <c r="G5" s="11">
        <f>-'[1]Budget 2020'!$J$356</f>
        <v>300000</v>
      </c>
      <c r="H5" s="11">
        <f>-'[1]Budget 2020'!$K$356</f>
        <v>500000</v>
      </c>
      <c r="I5" s="11">
        <v>0</v>
      </c>
      <c r="J5" s="17" t="s">
        <v>11</v>
      </c>
      <c r="K5" s="25"/>
      <c r="L5" s="27">
        <v>271</v>
      </c>
    </row>
    <row r="6" spans="1:12" ht="14.45" x14ac:dyDescent="0.3">
      <c r="A6" s="8">
        <v>1</v>
      </c>
      <c r="B6" s="8">
        <v>10424</v>
      </c>
      <c r="C6" s="9" t="s">
        <v>5</v>
      </c>
      <c r="D6" s="10">
        <v>1000000</v>
      </c>
      <c r="E6" s="10">
        <v>0</v>
      </c>
      <c r="F6" s="10">
        <f t="shared" si="0"/>
        <v>1000000</v>
      </c>
      <c r="G6" s="11">
        <v>1000000</v>
      </c>
      <c r="H6" s="11">
        <v>1000000</v>
      </c>
      <c r="I6" s="11">
        <v>1000000</v>
      </c>
      <c r="J6" s="16" t="s">
        <v>11</v>
      </c>
      <c r="K6" s="28"/>
      <c r="L6" s="27">
        <v>253</v>
      </c>
    </row>
    <row r="7" spans="1:12" ht="14.45" x14ac:dyDescent="0.3">
      <c r="A7" s="8">
        <v>3</v>
      </c>
      <c r="B7" s="8">
        <v>10406</v>
      </c>
      <c r="C7" s="9" t="s">
        <v>18</v>
      </c>
      <c r="D7" s="10">
        <v>0</v>
      </c>
      <c r="E7" s="10">
        <v>0</v>
      </c>
      <c r="F7" s="10">
        <f t="shared" si="0"/>
        <v>0</v>
      </c>
      <c r="G7" s="11">
        <v>0</v>
      </c>
      <c r="H7" s="11">
        <v>0</v>
      </c>
      <c r="I7" s="11">
        <v>0</v>
      </c>
      <c r="J7" s="15"/>
      <c r="K7" s="15"/>
      <c r="L7" s="12"/>
    </row>
    <row r="8" spans="1:12" ht="14.45" x14ac:dyDescent="0.3">
      <c r="A8" s="8">
        <v>4</v>
      </c>
      <c r="B8" s="8">
        <v>10432</v>
      </c>
      <c r="C8" s="9" t="s">
        <v>19</v>
      </c>
      <c r="D8" s="10">
        <v>0</v>
      </c>
      <c r="E8" s="10">
        <v>0</v>
      </c>
      <c r="F8" s="10">
        <f t="shared" si="0"/>
        <v>0</v>
      </c>
      <c r="G8" s="11">
        <v>0</v>
      </c>
      <c r="H8" s="11">
        <v>0</v>
      </c>
      <c r="I8" s="11">
        <v>0</v>
      </c>
      <c r="J8" s="15"/>
      <c r="K8" s="15"/>
      <c r="L8" s="12"/>
    </row>
    <row r="9" spans="1:12" ht="14.45" x14ac:dyDescent="0.3">
      <c r="A9" s="8">
        <v>5</v>
      </c>
      <c r="B9" s="8">
        <v>10432</v>
      </c>
      <c r="C9" s="9" t="s">
        <v>7</v>
      </c>
      <c r="D9" s="10">
        <v>0</v>
      </c>
      <c r="E9" s="10">
        <v>0</v>
      </c>
      <c r="F9" s="10">
        <f t="shared" si="0"/>
        <v>0</v>
      </c>
      <c r="G9" s="11">
        <f>-'[1]Budget 2020'!$J$357</f>
        <v>1000000</v>
      </c>
      <c r="H9" s="11">
        <v>0</v>
      </c>
      <c r="I9" s="11">
        <v>0</v>
      </c>
      <c r="J9" s="16" t="s">
        <v>11</v>
      </c>
      <c r="K9" s="16"/>
      <c r="L9" s="12">
        <v>271</v>
      </c>
    </row>
    <row r="10" spans="1:12" ht="14.45" x14ac:dyDescent="0.3">
      <c r="A10" s="12">
        <v>5</v>
      </c>
      <c r="B10" s="12">
        <v>10434</v>
      </c>
      <c r="C10" s="13" t="s">
        <v>8</v>
      </c>
      <c r="D10" s="10">
        <f>-'[1]Budget 2020'!$I$358</f>
        <v>2259000</v>
      </c>
      <c r="E10" s="10">
        <v>0</v>
      </c>
      <c r="F10" s="10">
        <f>D10</f>
        <v>2259000</v>
      </c>
      <c r="G10" s="10">
        <f>-'[1]Budget 2020'!$J$358</f>
        <v>2151000</v>
      </c>
      <c r="H10" s="11">
        <f>-'[1]Budget 2020'!$K$358</f>
        <v>2269000</v>
      </c>
      <c r="I10" s="11">
        <f>-'[1]Budget 2020'!$L$358</f>
        <v>2400000</v>
      </c>
      <c r="J10" s="16" t="s">
        <v>11</v>
      </c>
      <c r="K10" s="16"/>
      <c r="L10" s="12">
        <v>258</v>
      </c>
    </row>
    <row r="11" spans="1:12" ht="14.45" x14ac:dyDescent="0.3">
      <c r="A11" s="12"/>
      <c r="B11" s="12"/>
      <c r="C11" s="13" t="s">
        <v>31</v>
      </c>
      <c r="D11" s="10">
        <v>0</v>
      </c>
      <c r="E11" s="10">
        <v>0</v>
      </c>
      <c r="F11" s="10">
        <v>1192000</v>
      </c>
      <c r="G11" s="10">
        <v>1192000</v>
      </c>
      <c r="H11" s="11">
        <v>0</v>
      </c>
      <c r="I11" s="11">
        <v>0</v>
      </c>
      <c r="J11" s="16" t="s">
        <v>11</v>
      </c>
      <c r="K11" s="16"/>
      <c r="L11" s="12"/>
    </row>
    <row r="12" spans="1:12" ht="14.45" x14ac:dyDescent="0.3">
      <c r="A12" s="12">
        <v>5</v>
      </c>
      <c r="B12" s="12">
        <v>10436</v>
      </c>
      <c r="C12" s="9" t="s">
        <v>20</v>
      </c>
      <c r="D12" s="10">
        <v>0</v>
      </c>
      <c r="E12" s="10"/>
      <c r="F12" s="10"/>
      <c r="G12" s="11"/>
      <c r="H12" s="11"/>
      <c r="I12" s="11"/>
      <c r="J12" s="16"/>
      <c r="K12" s="15"/>
      <c r="L12" s="12"/>
    </row>
    <row r="13" spans="1:12" thickBot="1" x14ac:dyDescent="0.35">
      <c r="C13" s="20" t="s">
        <v>9</v>
      </c>
      <c r="D13" s="26">
        <f>SUM(D4:D12)</f>
        <v>133249000</v>
      </c>
      <c r="E13" s="26"/>
      <c r="F13" s="26">
        <f>SUM(F4:F11)</f>
        <v>134441000</v>
      </c>
      <c r="G13" s="26">
        <f>SUM(G4:G11)</f>
        <v>140703000</v>
      </c>
      <c r="H13" s="26">
        <f>SUM(H4:H11)</f>
        <v>144570000</v>
      </c>
      <c r="I13" s="26">
        <f>SUM(I4:I11)</f>
        <v>149273000</v>
      </c>
    </row>
    <row r="14" spans="1:12" thickTop="1" x14ac:dyDescent="0.3">
      <c r="C14" s="20"/>
      <c r="D14" s="21"/>
      <c r="E14" s="21"/>
      <c r="F14" s="21"/>
      <c r="G14" s="21"/>
      <c r="H14" s="21"/>
      <c r="I14" s="21"/>
    </row>
    <row r="15" spans="1:12" s="19" customFormat="1" ht="14.45" x14ac:dyDescent="0.3">
      <c r="A15" s="29" t="s">
        <v>11</v>
      </c>
      <c r="B15" s="19" t="s">
        <v>27</v>
      </c>
    </row>
    <row r="16" spans="1:12" ht="14.45" x14ac:dyDescent="0.3">
      <c r="I16" s="30">
        <f>SUM(G10:I10)</f>
        <v>6820000</v>
      </c>
    </row>
    <row r="17" spans="1:12" ht="14.45" x14ac:dyDescent="0.3">
      <c r="I17" s="30">
        <f>H5+G5</f>
        <v>800000</v>
      </c>
    </row>
    <row r="18" spans="1:12" ht="14.45" x14ac:dyDescent="0.3">
      <c r="I18" s="30">
        <f>G9</f>
        <v>1000000</v>
      </c>
    </row>
    <row r="19" spans="1:12" ht="14.45" x14ac:dyDescent="0.3">
      <c r="I19" s="30">
        <f>I16+I17+I18</f>
        <v>8620000</v>
      </c>
    </row>
    <row r="20" spans="1:12" hidden="1" thickBot="1" x14ac:dyDescent="0.35">
      <c r="B20" s="19" t="s">
        <v>14</v>
      </c>
    </row>
    <row r="21" spans="1:12" ht="29.45" hidden="1" thickBot="1" x14ac:dyDescent="0.35">
      <c r="A21" s="4" t="s">
        <v>0</v>
      </c>
      <c r="B21" s="4" t="s">
        <v>1</v>
      </c>
      <c r="C21" s="4" t="s">
        <v>2</v>
      </c>
      <c r="D21" s="7" t="s">
        <v>3</v>
      </c>
      <c r="E21" s="5" t="s">
        <v>21</v>
      </c>
      <c r="F21" s="5" t="s">
        <v>22</v>
      </c>
      <c r="G21" s="7" t="s">
        <v>15</v>
      </c>
      <c r="H21" s="7" t="s">
        <v>16</v>
      </c>
      <c r="I21" s="7" t="s">
        <v>23</v>
      </c>
      <c r="J21" s="7" t="s">
        <v>10</v>
      </c>
      <c r="K21" s="7" t="s">
        <v>17</v>
      </c>
      <c r="L21" s="4" t="s">
        <v>12</v>
      </c>
    </row>
    <row r="22" spans="1:12" ht="14.45" hidden="1" x14ac:dyDescent="0.3">
      <c r="A22" s="8">
        <v>1</v>
      </c>
      <c r="B22" s="8">
        <v>10417</v>
      </c>
      <c r="C22" s="9" t="s">
        <v>4</v>
      </c>
      <c r="D22" s="10">
        <v>-111232000</v>
      </c>
      <c r="E22" s="10">
        <v>0</v>
      </c>
      <c r="F22" s="10">
        <v>-111232000</v>
      </c>
      <c r="G22" s="11">
        <f t="shared" ref="G22:I24" si="1">G4</f>
        <v>135060000</v>
      </c>
      <c r="H22" s="11">
        <f t="shared" si="1"/>
        <v>140801000</v>
      </c>
      <c r="I22" s="11">
        <f t="shared" si="1"/>
        <v>145873000</v>
      </c>
      <c r="J22" s="17" t="s">
        <v>11</v>
      </c>
      <c r="K22" s="17"/>
      <c r="L22" s="12">
        <f>L4</f>
        <v>278</v>
      </c>
    </row>
    <row r="23" spans="1:12" ht="14.45" hidden="1" x14ac:dyDescent="0.3">
      <c r="A23" s="8">
        <v>1</v>
      </c>
      <c r="B23" s="8">
        <v>10421</v>
      </c>
      <c r="C23" s="9" t="s">
        <v>6</v>
      </c>
      <c r="D23" s="10">
        <v>-940000</v>
      </c>
      <c r="E23" s="10">
        <v>0</v>
      </c>
      <c r="F23" s="10">
        <v>-940000</v>
      </c>
      <c r="G23" s="11">
        <f t="shared" si="1"/>
        <v>300000</v>
      </c>
      <c r="H23" s="11">
        <f t="shared" si="1"/>
        <v>500000</v>
      </c>
      <c r="I23" s="11">
        <f t="shared" si="1"/>
        <v>0</v>
      </c>
      <c r="J23" s="16" t="s">
        <v>11</v>
      </c>
      <c r="K23" s="25"/>
      <c r="L23" s="24">
        <f>L5</f>
        <v>271</v>
      </c>
    </row>
    <row r="24" spans="1:12" ht="14.45" hidden="1" x14ac:dyDescent="0.3">
      <c r="A24" s="8">
        <v>1</v>
      </c>
      <c r="B24" s="8">
        <v>10424</v>
      </c>
      <c r="C24" s="9" t="s">
        <v>5</v>
      </c>
      <c r="D24" s="10">
        <v>-950000</v>
      </c>
      <c r="E24" s="10">
        <v>0</v>
      </c>
      <c r="F24" s="10">
        <v>-950000</v>
      </c>
      <c r="G24" s="11">
        <f t="shared" si="1"/>
        <v>1000000</v>
      </c>
      <c r="H24" s="11">
        <f t="shared" si="1"/>
        <v>1000000</v>
      </c>
      <c r="I24" s="11">
        <f t="shared" si="1"/>
        <v>1000000</v>
      </c>
      <c r="J24" s="16" t="s">
        <v>11</v>
      </c>
      <c r="K24" s="28"/>
      <c r="L24" s="27">
        <f>L6</f>
        <v>253</v>
      </c>
    </row>
    <row r="25" spans="1:12" ht="14.45" hidden="1" x14ac:dyDescent="0.3">
      <c r="A25" s="8">
        <v>5</v>
      </c>
      <c r="B25" s="8">
        <v>10432</v>
      </c>
      <c r="C25" s="9" t="s">
        <v>7</v>
      </c>
      <c r="D25" s="10">
        <v>-1000000</v>
      </c>
      <c r="E25" s="10">
        <v>0</v>
      </c>
      <c r="F25" s="11">
        <v>-1000000</v>
      </c>
      <c r="G25" s="11">
        <f t="shared" ref="G25:I26" si="2">G9</f>
        <v>1000000</v>
      </c>
      <c r="H25" s="11">
        <f t="shared" si="2"/>
        <v>0</v>
      </c>
      <c r="I25" s="11">
        <f t="shared" si="2"/>
        <v>0</v>
      </c>
      <c r="J25" s="16" t="s">
        <v>11</v>
      </c>
      <c r="K25" s="16"/>
      <c r="L25" s="12">
        <f>L9</f>
        <v>271</v>
      </c>
    </row>
    <row r="26" spans="1:12" ht="14.45" hidden="1" x14ac:dyDescent="0.3">
      <c r="A26" s="12">
        <v>5</v>
      </c>
      <c r="B26" s="12">
        <v>10434</v>
      </c>
      <c r="C26" s="13" t="s">
        <v>8</v>
      </c>
      <c r="D26" s="10">
        <v>-1839000</v>
      </c>
      <c r="E26" s="10">
        <v>0</v>
      </c>
      <c r="F26" s="10">
        <v>-1839000</v>
      </c>
      <c r="G26" s="11">
        <f t="shared" si="2"/>
        <v>2151000</v>
      </c>
      <c r="H26" s="11">
        <f t="shared" si="2"/>
        <v>2269000</v>
      </c>
      <c r="I26" s="11">
        <f t="shared" si="2"/>
        <v>2400000</v>
      </c>
      <c r="J26" s="16" t="s">
        <v>11</v>
      </c>
      <c r="K26" s="16"/>
      <c r="L26" s="12">
        <f>L10</f>
        <v>258</v>
      </c>
    </row>
    <row r="27" spans="1:12" ht="14.45" hidden="1" x14ac:dyDescent="0.3">
      <c r="A27" s="12">
        <v>5</v>
      </c>
      <c r="B27" s="12">
        <v>10436</v>
      </c>
      <c r="C27" s="9" t="s">
        <v>20</v>
      </c>
      <c r="D27" s="10">
        <v>-30000000</v>
      </c>
      <c r="E27" s="10">
        <v>0</v>
      </c>
      <c r="F27" s="10">
        <v>-30000000</v>
      </c>
      <c r="G27" s="11">
        <v>0</v>
      </c>
      <c r="H27" s="11">
        <v>0</v>
      </c>
      <c r="I27" s="11">
        <v>0</v>
      </c>
      <c r="J27" s="16" t="s">
        <v>11</v>
      </c>
      <c r="K27" s="15"/>
      <c r="L27" s="12"/>
    </row>
    <row r="28" spans="1:12" hidden="1" thickBot="1" x14ac:dyDescent="0.35">
      <c r="C28" s="18" t="s">
        <v>9</v>
      </c>
      <c r="D28" s="14">
        <f>SUM(D22:D27)</f>
        <v>-145961000</v>
      </c>
      <c r="E28" s="14"/>
      <c r="F28" s="14">
        <f>SUM(F22:F27)</f>
        <v>-145961000</v>
      </c>
      <c r="G28" s="14">
        <f>SUM(G22:G27)</f>
        <v>139511000</v>
      </c>
      <c r="H28" s="14">
        <f>SUM(H22:H27)</f>
        <v>144570000</v>
      </c>
      <c r="I28" s="14">
        <f>SUM(I22:I27)</f>
        <v>149273000</v>
      </c>
    </row>
    <row r="29" spans="1:12" hidden="1" thickTop="1" x14ac:dyDescent="0.3"/>
    <row r="30" spans="1:12" ht="14.45" hidden="1" x14ac:dyDescent="0.3"/>
  </sheetData>
  <pageMargins left="0.44" right="0.34" top="0.49" bottom="0.28000000000000003" header="0.3" footer="0.2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50DF7CEFED47C4081EBACCFBCE62303" ma:contentTypeVersion="1" ma:contentTypeDescription="Create a new document." ma:contentTypeScope="" ma:versionID="d248963deac00380932ed576ff414a4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447206dab0015f8b9f8924535193e8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D49CA2C-F2EC-4B88-92E5-4458DF7EC3EA}"/>
</file>

<file path=customXml/itemProps2.xml><?xml version="1.0" encoding="utf-8"?>
<ds:datastoreItem xmlns:ds="http://schemas.openxmlformats.org/officeDocument/2006/customXml" ds:itemID="{0DAA88A1-F118-43FA-9091-207B2C0BC26F}"/>
</file>

<file path=customXml/itemProps3.xml><?xml version="1.0" encoding="utf-8"?>
<ds:datastoreItem xmlns:ds="http://schemas.openxmlformats.org/officeDocument/2006/customXml" ds:itemID="{C109BB2B-5DC9-4CE6-96E3-6E6A034AF71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Nadine Laubscher</dc:creator>
  <cp:lastModifiedBy>Florence De Vaal</cp:lastModifiedBy>
  <cp:lastPrinted>2020-06-25T12:31:48Z</cp:lastPrinted>
  <dcterms:created xsi:type="dcterms:W3CDTF">2013-05-21T12:18:49Z</dcterms:created>
  <dcterms:modified xsi:type="dcterms:W3CDTF">2020-06-25T12:32:24Z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0x010100050DF7CEFED47C4081EBACCFBCE62303</vt:lpwstr>
  </property>
</Properties>
</file>